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bevilacqua\Desktop\AVT\SCHEDE BARCHE\SCHEDE BARCA DA METTERE SUL SITO_AGGIORNAMENTO_FEBBRAIO 2024\"/>
    </mc:Choice>
  </mc:AlternateContent>
  <xr:revisionPtr revIDLastSave="0" documentId="13_ncr:1_{3662A11D-352D-4257-AAC9-B56822A98B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G35" i="1" s="1"/>
  <c r="F39" i="1" s="1"/>
  <c r="E36" i="1"/>
  <c r="E38" i="1"/>
  <c r="E42" i="1"/>
  <c r="G42" i="1" s="1"/>
  <c r="F35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<sst xmlns="http://schemas.openxmlformats.org/spreadsheetml/2006/main" count="78" uniqueCount="68">
  <si>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</si>
  <si>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</si>
  <si>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</si>
  <si>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</si>
  <si>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</si>
  <si>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</si>
  <si>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</si>
  <si>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</si>
  <si>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</si>
  <si>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</si>
  <si>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</si>
  <si>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</si>
  <si>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</si>
  <si>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</si>
  <si>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</si>
  <si>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</si>
  <si>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</si>
  <si>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</si>
  <si>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</si>
  <si>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</si>
  <si>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</si>
  <si>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</si>
  <si>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</si>
  <si>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</si>
  <si>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</si>
  <si>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</si>
  <si>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</si>
  <si>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</si>
  <si>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</si>
  <si>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</si>
  <si>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</si>
  <si>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</si>
  <si>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</si>
  <si>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</si>
  <si>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</si>
  <si>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</si>
  <si>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</si>
  <si>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</si>
  <si>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</si>
  <si>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</si>
  <si>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</si>
  <si>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</si>
  <si>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</si>
  <si>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</si>
  <si>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</si>
  <si>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</si>
  <si>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</si>
  <si>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</si>
  <si>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</si>
  <si>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</si>
  <si>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</si>
  <si>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</si>
  <si>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</si>
  <si>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</si>
  <si>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</si>
  <si>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</si>
  <si>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</si>
  <si>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</si>
  <si>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</si>
  <si>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</si>
  <si>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PAOLO RUSCA</t>
  </si>
  <si>
    <t>DOFIN</t>
  </si>
  <si>
    <t>AUTOCOSTRUZIONE - PAOLO RUSCA</t>
  </si>
  <si>
    <t>ALESSANDRO PAGNACCO</t>
  </si>
  <si>
    <t>2003</t>
  </si>
  <si>
    <t>LUISA FLORA - FULVIO CAPUTO</t>
  </si>
  <si>
    <t>MUSURAZIONI NUOVE VELE 14/04/2024</t>
  </si>
  <si>
    <t>STEFANO BATTAGLINI / F. CAPUTO/L. FLORA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</si>
</sst>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22" zoomScale="96" zoomScaleNormal="96" workbookViewId="0">
      <selection activeCell="E52" sqref="E52:G52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25">
      <c r="A2" s="2"/>
      <c r="B2" s="41" t="s">
        <v>13</v>
      </c>
      <c r="C2" s="96">
        <v>40159</v>
      </c>
      <c r="D2" s="97"/>
      <c r="E2" s="98"/>
      <c r="F2" s="42" t="s">
        <v>50</v>
      </c>
      <c r="G2" s="61">
        <v>146</v>
      </c>
    </row>
    <row r="3" spans="1:7" ht="18" customHeight="1" thickBot="1" x14ac:dyDescent="0.25">
      <c r="A3" s="2"/>
      <c r="B3" s="15" t="s">
        <v>22</v>
      </c>
      <c r="C3" s="99" t="s">
        <v>58</v>
      </c>
      <c r="D3" s="100"/>
      <c r="E3" s="100"/>
      <c r="F3" s="44" t="s">
        <v>51</v>
      </c>
      <c r="G3" s="62" t="s">
        <v>64</v>
      </c>
    </row>
    <row r="4" spans="1:7" ht="18" customHeight="1" thickBot="1" x14ac:dyDescent="0.25">
      <c r="A4" s="2"/>
      <c r="B4" s="43" t="s">
        <v>14</v>
      </c>
      <c r="C4" s="101" t="s">
        <v>61</v>
      </c>
      <c r="D4" s="102"/>
      <c r="E4" s="102"/>
      <c r="F4" s="102"/>
      <c r="G4" s="103"/>
    </row>
    <row r="5" spans="1:7" ht="18" customHeight="1" thickBot="1" x14ac:dyDescent="0.25">
      <c r="A5" s="2"/>
      <c r="B5" s="43" t="s">
        <v>28</v>
      </c>
      <c r="C5" s="104" t="s">
        <v>62</v>
      </c>
      <c r="D5" s="105"/>
      <c r="E5" s="105"/>
      <c r="F5" s="105"/>
      <c r="G5" s="106"/>
    </row>
    <row r="6" spans="1:7" ht="18" customHeight="1" thickBot="1" x14ac:dyDescent="0.25">
      <c r="A6" s="2"/>
      <c r="B6" s="43" t="s">
        <v>29</v>
      </c>
      <c r="C6" s="114" t="s">
        <v>65</v>
      </c>
      <c r="D6" s="115"/>
      <c r="E6" s="115"/>
      <c r="F6" s="115"/>
      <c r="G6" s="116"/>
    </row>
    <row r="7" spans="1:7" ht="18" customHeight="1" thickBot="1" x14ac:dyDescent="0.25">
      <c r="A7" s="2"/>
      <c r="B7" s="45" t="s">
        <v>54</v>
      </c>
      <c r="C7" s="121"/>
      <c r="D7" s="122"/>
      <c r="E7" s="122"/>
      <c r="F7" s="122"/>
      <c r="G7" s="123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525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7</v>
      </c>
      <c r="D14" s="9"/>
      <c r="E14" s="9"/>
      <c r="F14" s="117" t="s">
        <v>35</v>
      </c>
      <c r="G14" s="119" t="s">
        <v>12</v>
      </c>
    </row>
    <row r="15" spans="1:7" ht="15" customHeight="1" thickBot="1" x14ac:dyDescent="0.25">
      <c r="A15" s="2"/>
      <c r="B15" s="47" t="s">
        <v>23</v>
      </c>
      <c r="C15" s="65">
        <v>1.68</v>
      </c>
      <c r="D15" s="9"/>
      <c r="F15" s="118"/>
      <c r="G15" s="120"/>
    </row>
    <row r="16" spans="1:7" ht="39" thickBot="1" x14ac:dyDescent="0.25">
      <c r="A16" s="2"/>
      <c r="B16" s="48" t="s">
        <v>42</v>
      </c>
      <c r="C16" s="66">
        <v>6.06</v>
      </c>
      <c r="D16" s="9"/>
      <c r="F16" s="118"/>
      <c r="G16" s="120"/>
    </row>
    <row r="17" spans="1:7" ht="26.25" thickBot="1" x14ac:dyDescent="0.25">
      <c r="A17" s="2"/>
      <c r="B17" s="49" t="s">
        <v>20</v>
      </c>
      <c r="C17" s="65">
        <v>6.18</v>
      </c>
      <c r="D17" s="9"/>
      <c r="E17" s="9"/>
      <c r="F17" s="107">
        <f>SUM((C16*C18))*C20</f>
        <v>25.17324</v>
      </c>
      <c r="G17" s="109">
        <f>SUM((F31/3))</f>
        <v>6.9575062420286597</v>
      </c>
    </row>
    <row r="18" spans="1:7" ht="15" customHeight="1" thickBot="1" x14ac:dyDescent="0.25">
      <c r="A18" s="2"/>
      <c r="B18" s="47" t="s">
        <v>25</v>
      </c>
      <c r="C18" s="64">
        <v>1.34</v>
      </c>
      <c r="D18" s="9"/>
      <c r="F18" s="108"/>
      <c r="G18" s="110"/>
    </row>
    <row r="19" spans="1:7" ht="15" customHeight="1" thickBot="1" x14ac:dyDescent="0.25">
      <c r="A19" s="2"/>
      <c r="B19" s="50" t="s">
        <v>11</v>
      </c>
      <c r="C19" s="65">
        <v>3.66</v>
      </c>
      <c r="D19" s="9"/>
      <c r="F19" s="108"/>
      <c r="G19" s="111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3.1</v>
      </c>
      <c r="D20" s="9"/>
      <c r="E20" s="9"/>
      <c r="F20" s="88" t="s">
        <v>45</v>
      </c>
      <c r="G20" s="89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2">
        <f>SUM(((F17*3)/100))+F17</f>
        <v>25.928437200000001</v>
      </c>
      <c r="G21" s="113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4.41E-2</v>
      </c>
      <c r="F22" s="88" t="s">
        <v>44</v>
      </c>
      <c r="G22" s="89"/>
    </row>
    <row r="23" spans="1:7" ht="15" customHeight="1" x14ac:dyDescent="0.2">
      <c r="A23" s="2"/>
      <c r="B23" s="23"/>
      <c r="F23" s="90">
        <f>C11*C22</f>
        <v>23.1525</v>
      </c>
      <c r="G23" s="91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9.7099999999999991</v>
      </c>
      <c r="E25" s="56">
        <f>SUM(((C26+C28)+C29))/2</f>
        <v>9.7099999999999991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6.18</v>
      </c>
      <c r="D26" s="57">
        <f>(C27+C29+C30)/2</f>
        <v>6.1</v>
      </c>
      <c r="E26" s="56">
        <f>SUM(((C27+C30)+C29))/2</f>
        <v>6.1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4.8</v>
      </c>
      <c r="D27" s="57">
        <f>(C26+C30+C31)/2</f>
        <v>7.6899999999999995</v>
      </c>
      <c r="E27" s="58">
        <f>SUM(((C31+C26)+C30))/2</f>
        <v>7.6899999999999995</v>
      </c>
      <c r="F27" s="130">
        <f>SQRT((((E25*(E25-C26))*(E25-C28))*(E25-C29)))+SQRT((((E26*(E26-C27))*(E26-C30))*(E26-C29)))</f>
        <v>21.006145852094747</v>
      </c>
      <c r="G27" s="134">
        <f>SQRT((((E27*(E27-C26))*(E27-C30))*(E27-C31)))+SQRT((((E28*(E28-C27))*(E28-C31))*(E28-C28)))</f>
        <v>20.738891600077213</v>
      </c>
    </row>
    <row r="28" spans="1:7" ht="15" customHeight="1" thickBot="1" x14ac:dyDescent="0.25">
      <c r="A28" s="2"/>
      <c r="B28" s="50" t="s">
        <v>3</v>
      </c>
      <c r="C28" s="67">
        <v>7.54</v>
      </c>
      <c r="D28" s="57">
        <f>(C27+C28+C31)/2</f>
        <v>9.92</v>
      </c>
      <c r="E28" s="58">
        <f>SUM(((C28+C27)+C31))/2</f>
        <v>9.92</v>
      </c>
      <c r="F28" s="118"/>
      <c r="G28" s="120"/>
    </row>
    <row r="29" spans="1:7" ht="15" customHeight="1" thickBot="1" x14ac:dyDescent="0.25">
      <c r="A29" s="2"/>
      <c r="B29" s="50" t="s">
        <v>52</v>
      </c>
      <c r="C29" s="67">
        <v>5.7</v>
      </c>
      <c r="D29" s="59"/>
      <c r="E29" s="58"/>
      <c r="F29" s="118"/>
      <c r="G29" s="135"/>
    </row>
    <row r="30" spans="1:7" ht="15" customHeight="1" thickBot="1" x14ac:dyDescent="0.25">
      <c r="A30" s="2"/>
      <c r="B30" s="50" t="s">
        <v>27</v>
      </c>
      <c r="C30" s="67">
        <v>1.7</v>
      </c>
      <c r="D30" s="59"/>
      <c r="E30" s="59"/>
      <c r="F30" s="136" t="s">
        <v>30</v>
      </c>
      <c r="G30" s="137"/>
    </row>
    <row r="31" spans="1:7" ht="15" customHeight="1" thickBot="1" x14ac:dyDescent="0.3">
      <c r="A31" s="2"/>
      <c r="B31" s="50" t="s">
        <v>53</v>
      </c>
      <c r="C31" s="67">
        <v>7.5</v>
      </c>
      <c r="D31" s="60"/>
      <c r="E31" s="59"/>
      <c r="F31" s="138">
        <f>SUM((F27+G27))/2</f>
        <v>20.872518726085978</v>
      </c>
      <c r="G31" s="137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5.7050000000000001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3.68</v>
      </c>
      <c r="D34" s="59"/>
      <c r="E34" s="56">
        <f>SUM(((C35+C38)+C37))/2</f>
        <v>3.7949999999999999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2.87</v>
      </c>
      <c r="D35" s="59"/>
      <c r="E35" s="58">
        <f>SUM(((C34+C39)+C38))/2</f>
        <v>4.78</v>
      </c>
      <c r="F35" s="139">
        <f>SQRT((((E33*(E33-C34))*(E33-C36))*(E33-C37)))+SQRT((((E34*(E34-C35))*(E34-C38))*(E34-C37)))</f>
        <v>7.8806388016694706</v>
      </c>
      <c r="G35" s="140">
        <f>SQRT((((E35*(E35-C34))*(E35-C38))*(E35-C39)))+SQRT((((E36*(E36-C35))*(E36-C39))*(E36-C36)))</f>
        <v>7.9232618626978759</v>
      </c>
    </row>
    <row r="36" spans="1:7" ht="15" customHeight="1" thickBot="1" x14ac:dyDescent="0.25">
      <c r="A36" s="2"/>
      <c r="B36" s="50" t="s">
        <v>3</v>
      </c>
      <c r="C36" s="68">
        <v>4.3099999999999996</v>
      </c>
      <c r="D36" s="59"/>
      <c r="E36" s="56">
        <f>SUM(((C35+C39)+C36))/2</f>
        <v>5.88</v>
      </c>
      <c r="F36" s="118"/>
      <c r="G36" s="120"/>
    </row>
    <row r="37" spans="1:7" ht="15" customHeight="1" thickBot="1" x14ac:dyDescent="0.25">
      <c r="A37" s="2"/>
      <c r="B37" s="50" t="s">
        <v>52</v>
      </c>
      <c r="C37" s="68">
        <v>3.42</v>
      </c>
      <c r="D37" s="59"/>
      <c r="E37" s="58"/>
      <c r="F37" s="118"/>
      <c r="G37" s="135"/>
    </row>
    <row r="38" spans="1:7" ht="15" customHeight="1" thickBot="1" x14ac:dyDescent="0.25">
      <c r="A38" s="2"/>
      <c r="B38" s="50" t="s">
        <v>27</v>
      </c>
      <c r="C38" s="68">
        <v>1.3</v>
      </c>
      <c r="D38" s="9"/>
      <c r="E38" s="7">
        <f>SUM(((C39+C35)+C36))/2</f>
        <v>5.88</v>
      </c>
      <c r="F38" s="141" t="s">
        <v>40</v>
      </c>
      <c r="G38" s="89"/>
    </row>
    <row r="39" spans="1:7" ht="15" customHeight="1" thickBot="1" x14ac:dyDescent="0.3">
      <c r="A39" s="2"/>
      <c r="B39" s="50" t="s">
        <v>53</v>
      </c>
      <c r="C39" s="68">
        <v>4.58</v>
      </c>
      <c r="D39" s="9"/>
      <c r="E39" s="9"/>
      <c r="F39" s="142">
        <f>SUM((F35+G35))/2</f>
        <v>7.9019503321836737</v>
      </c>
      <c r="G39" s="13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6.5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5.8</v>
      </c>
      <c r="D42" s="67">
        <v>6.17</v>
      </c>
      <c r="E42" s="22">
        <f>SUM(((D42+D43)+D44))/2</f>
        <v>6.9749999999999996</v>
      </c>
      <c r="F42" s="124">
        <f>SQRT((((E41*(E41-C42))*(E41-C43))*(E41-C44)))</f>
        <v>5.9458809271629383</v>
      </c>
      <c r="G42" s="127">
        <f>SQRT((((E42*(E42-D42))*(E42-D43))*(E42-D44)))</f>
        <v>7.0405923993918984</v>
      </c>
    </row>
    <row r="43" spans="1:7" ht="15" customHeight="1" thickBot="1" x14ac:dyDescent="0.25">
      <c r="A43" s="2"/>
      <c r="B43" s="50" t="s">
        <v>26</v>
      </c>
      <c r="C43" s="69">
        <v>2.8</v>
      </c>
      <c r="D43" s="67">
        <v>3.06</v>
      </c>
      <c r="E43" s="9"/>
      <c r="F43" s="125"/>
      <c r="G43" s="128"/>
    </row>
    <row r="44" spans="1:7" ht="15" customHeight="1" thickBot="1" x14ac:dyDescent="0.25">
      <c r="A44" s="2"/>
      <c r="B44" s="50" t="s">
        <v>4</v>
      </c>
      <c r="C44" s="69">
        <v>4.4000000000000004</v>
      </c>
      <c r="D44" s="67">
        <v>4.72</v>
      </c>
      <c r="E44" s="9"/>
      <c r="F44" s="126"/>
      <c r="G44" s="129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1" t="s">
        <v>38</v>
      </c>
      <c r="F49" s="132"/>
      <c r="G49" s="133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 t="s">
        <v>63</v>
      </c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 t="s">
        <v>60</v>
      </c>
      <c r="F52" s="83"/>
      <c r="G52" s="84"/>
    </row>
    <row r="53" spans="1:7" ht="15" customHeight="1" x14ac:dyDescent="0.2">
      <c r="A53" s="9"/>
      <c r="B53" s="19"/>
      <c r="C53" s="20"/>
      <c r="D53" s="10"/>
      <c r="E53" s="79" t="s">
        <v>66</v>
      </c>
      <c r="F53" s="80"/>
      <c r="G53" s="81"/>
    </row>
    <row r="54" spans="1:7" ht="15" x14ac:dyDescent="0.2">
      <c r="B54" s="3" t="s">
        <v>48</v>
      </c>
      <c r="C54" s="12"/>
      <c r="E54" s="79" t="s">
        <v>67</v>
      </c>
      <c r="F54" s="80"/>
      <c r="G54" s="81"/>
    </row>
    <row r="55" spans="1:7" ht="15" customHeight="1" x14ac:dyDescent="0.2">
      <c r="B55" s="18" t="s">
        <v>5</v>
      </c>
      <c r="C55" s="37">
        <v>4.3299999999999998E-2</v>
      </c>
      <c r="E55" s="85"/>
      <c r="F55" s="86"/>
      <c r="G55" s="87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t1d4W2bbPdrpJtfr+aTbVJ9uSK9X3FC3Oj1+VZcbGly2M4eKpY5H0oWTmrQyJxRkpzf/Wu16xSzEaOR/uWU5Jw==" saltValue="dgOYYX/OQu1+ec0YQ66QhQ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2023-11-13T16:14:20Z</cp:lastPrinted>
  <dcterms:created xsi:type="dcterms:W3CDTF">2012-02-29T09:32:38Z</dcterms:created>
  <dcterms:modified xsi:type="dcterms:W3CDTF">2024-04-19T12:23:42Z</dcterms:modified>
</cp:coreProperties>
</file>